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JUL-SEPT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Area" localSheetId="2">CA!$A$1:$H$60</definedName>
    <definedName name="_xlnm.Print_Area" localSheetId="0">COG!$A$1:$H$86</definedName>
    <definedName name="_xlnm.Print_Area" localSheetId="1">CTG!$A$1:$H$23</definedName>
  </definedNames>
  <calcPr calcId="152511"/>
</workbook>
</file>

<file path=xl/calcChain.xml><?xml version="1.0" encoding="utf-8"?>
<calcChain xmlns="http://schemas.openxmlformats.org/spreadsheetml/2006/main">
  <c r="H52" i="4" l="1"/>
  <c r="G52" i="4"/>
  <c r="F52" i="4"/>
  <c r="E52" i="4"/>
  <c r="D52" i="4"/>
  <c r="H50" i="4"/>
  <c r="H48" i="4"/>
  <c r="H46" i="4"/>
  <c r="H44" i="4"/>
  <c r="H42" i="4"/>
  <c r="H40" i="4"/>
  <c r="H38" i="4"/>
  <c r="E50" i="4"/>
  <c r="E48" i="4"/>
  <c r="E46" i="4"/>
  <c r="E44" i="4"/>
  <c r="E42" i="4"/>
  <c r="E40" i="4"/>
  <c r="E38" i="4"/>
  <c r="C52" i="4"/>
  <c r="H30" i="4"/>
  <c r="G30" i="4"/>
  <c r="F30" i="4"/>
  <c r="H28" i="4"/>
  <c r="H27" i="4"/>
  <c r="H26" i="4"/>
  <c r="H25" i="4"/>
  <c r="E30" i="4"/>
  <c r="E28" i="4"/>
  <c r="E27" i="4"/>
  <c r="E26" i="4"/>
  <c r="E25" i="4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16" i="4" l="1"/>
  <c r="E16" i="4"/>
  <c r="H40" i="5" l="1"/>
  <c r="H39" i="5"/>
  <c r="H38" i="5"/>
  <c r="H37" i="5"/>
  <c r="H36" i="5" s="1"/>
  <c r="H34" i="5"/>
  <c r="H33" i="5"/>
  <c r="H32" i="5"/>
  <c r="H31" i="5"/>
  <c r="H30" i="5"/>
  <c r="H29" i="5"/>
  <c r="H28" i="5"/>
  <c r="H25" i="5" s="1"/>
  <c r="H27" i="5"/>
  <c r="H26" i="5"/>
  <c r="H22" i="5"/>
  <c r="H21" i="5"/>
  <c r="H20" i="5"/>
  <c r="H17" i="5"/>
  <c r="H14" i="5"/>
  <c r="H13" i="5"/>
  <c r="H12" i="5"/>
  <c r="H11" i="5"/>
  <c r="H10" i="5"/>
  <c r="H9" i="5"/>
  <c r="H8" i="5"/>
  <c r="H7" i="5"/>
  <c r="E40" i="5"/>
  <c r="E39" i="5"/>
  <c r="E38" i="5"/>
  <c r="E36" i="5" s="1"/>
  <c r="E37" i="5"/>
  <c r="E34" i="5"/>
  <c r="E33" i="5"/>
  <c r="E32" i="5"/>
  <c r="E31" i="5"/>
  <c r="E30" i="5"/>
  <c r="E29" i="5"/>
  <c r="E28" i="5"/>
  <c r="E27" i="5"/>
  <c r="E26" i="5"/>
  <c r="E23" i="5"/>
  <c r="H23" i="5" s="1"/>
  <c r="E22" i="5"/>
  <c r="E21" i="5"/>
  <c r="E20" i="5"/>
  <c r="E19" i="5"/>
  <c r="H19" i="5" s="1"/>
  <c r="E18" i="5"/>
  <c r="H18" i="5" s="1"/>
  <c r="E17" i="5"/>
  <c r="E14" i="5"/>
  <c r="E13" i="5"/>
  <c r="E12" i="5"/>
  <c r="E11" i="5"/>
  <c r="E10" i="5"/>
  <c r="E9" i="5"/>
  <c r="E8" i="5"/>
  <c r="E7" i="5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42" i="5" s="1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E8" i="6"/>
  <c r="E9" i="6"/>
  <c r="E10" i="6"/>
  <c r="H10" i="6" s="1"/>
  <c r="E11" i="6"/>
  <c r="H11" i="6" s="1"/>
  <c r="E12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4" i="6"/>
  <c r="H42" i="6"/>
  <c r="H41" i="6"/>
  <c r="H40" i="6"/>
  <c r="H39" i="6"/>
  <c r="H38" i="6"/>
  <c r="H37" i="6"/>
  <c r="H36" i="6"/>
  <c r="H35" i="6"/>
  <c r="H34" i="6"/>
  <c r="H21" i="6"/>
  <c r="H16" i="6"/>
  <c r="H14" i="6"/>
  <c r="H12" i="6"/>
  <c r="H9" i="6"/>
  <c r="H8" i="6"/>
  <c r="H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H45" i="6" s="1"/>
  <c r="E44" i="6"/>
  <c r="E42" i="6"/>
  <c r="E41" i="6"/>
  <c r="E40" i="6"/>
  <c r="E39" i="6"/>
  <c r="E38" i="6"/>
  <c r="E37" i="6"/>
  <c r="E36" i="6"/>
  <c r="E35" i="6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E33" i="6" s="1"/>
  <c r="H33" i="6" s="1"/>
  <c r="D23" i="6"/>
  <c r="D13" i="6"/>
  <c r="D5" i="6"/>
  <c r="C69" i="6"/>
  <c r="C65" i="6"/>
  <c r="C57" i="6"/>
  <c r="C53" i="6"/>
  <c r="C43" i="6"/>
  <c r="C33" i="6"/>
  <c r="C23" i="6"/>
  <c r="C13" i="6"/>
  <c r="C5" i="6"/>
  <c r="H16" i="5" l="1"/>
  <c r="G42" i="5"/>
  <c r="F42" i="5"/>
  <c r="D42" i="5"/>
  <c r="H6" i="5"/>
  <c r="E6" i="5"/>
  <c r="E16" i="8"/>
  <c r="H6" i="8"/>
  <c r="E43" i="6"/>
  <c r="H43" i="6" s="1"/>
  <c r="E23" i="6"/>
  <c r="H23" i="6" s="1"/>
  <c r="E13" i="6"/>
  <c r="C77" i="6"/>
  <c r="G77" i="6"/>
  <c r="H13" i="6"/>
  <c r="F77" i="6"/>
  <c r="D77" i="6"/>
  <c r="E5" i="6"/>
  <c r="H42" i="5"/>
  <c r="E25" i="5"/>
  <c r="E16" i="5"/>
  <c r="H16" i="8"/>
  <c r="E42" i="5" l="1"/>
  <c r="E77" i="6"/>
  <c r="H5" i="6"/>
  <c r="H77" i="6" s="1"/>
</calcChain>
</file>

<file path=xl/sharedStrings.xml><?xml version="1.0" encoding="utf-8"?>
<sst xmlns="http://schemas.openxmlformats.org/spreadsheetml/2006/main" count="227" uniqueCount="147">
  <si>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</si>
  <si>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</si>
  <si>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</si>
  <si>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</si>
  <si>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</si>
  <si>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</si>
  <si>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</si>
  <si>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</si>
  <si>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</si>
  <si>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</si>
  <si>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</si>
  <si>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</si>
  <si>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</si>
  <si>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</si>
  <si>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</si>
  <si>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</si>
  <si>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</si>
  <si>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</si>
  <si>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</si>
  <si>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</si>
  <si>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</si>
  <si>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</si>
  <si>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</si>
  <si>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</si>
  <si>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</si>
  <si>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</si>
  <si>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</si>
  <si>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</si>
  <si>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</si>
  <si>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</si>
  <si>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</si>
  <si>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</si>
  <si>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</si>
  <si>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</si>
  <si>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</si>
  <si>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</si>
  <si>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</si>
  <si>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</si>
  <si>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</si>
  <si>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</si>
  <si>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</si>
  <si>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</si>
  <si>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</si>
  <si>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</si>
  <si>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</si>
  <si>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</si>
  <si>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</si>
  <si>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</si>
  <si>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</si>
  <si>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</si>
  <si>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</si>
  <si>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</si>
  <si>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</si>
  <si>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</si>
  <si>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</si>
  <si>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</si>
  <si>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</si>
  <si>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</si>
  <si>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</si>
  <si>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</si>
  <si>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</si>
  <si>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</si>
  <si>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</si>
  <si>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</si>
  <si>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</si>
  <si>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</si>
  <si>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</si>
  <si>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</si>
  <si>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</si>
  <si>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</si>
  <si>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</si>
  <si>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</si>
  <si>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</si>
  <si>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</si>
  <si>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</si>
  <si>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</si>
  <si>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</si>
  <si>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</si>
  <si>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</si>
  <si>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</si>
  <si>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</si>
  <si>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</si>
  <si>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</si>
  <si>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</si>
  <si>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</si>
  <si>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</si>
  <si>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</si>
  <si>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</si>
  <si>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</si>
  <si>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</si>
  <si>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</si>
  <si>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</si>
  <si>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</si>
  <si>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</si>
  <si>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</si>
  <si>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</si>
  <si>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</si>
  <si>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</si>
  <si>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</si>
  <si>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</si>
  <si>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</si>
  <si>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</si>
  <si>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</si>
  <si>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</si>
  <si>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</si>
  <si>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</si>
  <si>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</si>
  <si>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</si>
  <si>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</si>
  <si>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</si>
  <si>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</si>
  <si>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</si>
  <si>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</si>
  <si>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</si>
  <si>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</si>
  <si>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</si>
  <si>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</si>
  <si>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</si>
  <si>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</si>
  <si>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</si>
  <si>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</si>
  <si>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</si>
  <si>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</si>
  <si>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</si>
  <si>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</si>
  <si>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</si>
  <si>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</si>
  <si>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</si>
  <si>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</si>
  <si>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</si>
  <si>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</si>
  <si>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</si>
  <si>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</si>
  <si>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</si>
  <si>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para el Desarrollo Integral de la Familia del Municipio de Acámbaro, Guanajuato
Estado Analítico del Ejercicio del Presupuesto de Egresos
Clasificación por Objeto del Gasto(Capítulo y Concepto)
Del 1 de Enero AL 30 DE SEPTIEMBRE DEL 2022</t>
  </si>
  <si>
    <t>Sistema para el Desarrollo Integral de la Familia del Municipio de Acámbaro, Guanajuato
Estado Analítico del Ejercicio del Presupuesto de Egresos
Clasificación Ecónomica (Por Tipo de Gasto)
Del 1 de Enero AL 30 DE SEPTIEMBRE DEL 2022</t>
  </si>
  <si>
    <t>DIRECCIÓN ADMINISTRATIVA</t>
  </si>
  <si>
    <t>Sistema para el Desarrollo Integral de la Familia del Municipio de Acámbaro, Guanajuato
Estado Analítico del Ejercicio del Presupuesto de Egresos
Clasificación Administrativa
Del 1 de Enero AL 30 DE SEPTIEMBRE DEL 2022</t>
  </si>
  <si>
    <t>Gobierno (Federal/Estatal/Municipal) de Sistema para el Desarrollo Integral de la Familia del Municipio de Acámbaro, Guanajuato
Estado Analítico del Ejercicio del Presupuesto de Egresos
Clasificación Administrativa
Del 1 de Enero AL 30 DE SEPTIEMBRE DEL 2022</t>
  </si>
  <si>
    <t>Sector Paraestatal del Gobierno (Federal/Estatal/Municipal) de Sistema para el Desarrollo Integral de la Familia del Municipio de Acámbaro, Guanajuato
Estado Analítico del Ejercicio del Presupuesto de Egresos
Clasificación Administrativa
Del 1 de Enero AL 30 DE SEPTIEMBRE DEL 2022</t>
  </si>
  <si>
    <t>Sistema para el Desarrollo Integral de la Familia del Municipio de Acámbaro, Guanajuato
Estado Análitico del Ejercicio del Presupuesto de Egresos
Clasificación Funcional (Finalidad y Función)
Del 1 de Enero AL 30 DE SEPTIEMBRE DEL 2022</t>
  </si>
  <si>
    <t>Bajo protesta de decir verdad declaramos que los Estados Financieros y sus notas, son razonablemente correctos y son responsabilidad del emisor.</t>
  </si>
  <si>
    <t>___________________________________________________</t>
  </si>
  <si>
    <t>MTRA. YAZMIN ROMERO CORRAL</t>
  </si>
  <si>
    <t>C.P. BLANCA AURELIA ORTEGA GARCIA</t>
  </si>
  <si>
    <t>DIRECTORA DEL SMDIF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</si>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</sst>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topLeftCell="A46" workbookViewId="0">
      <selection activeCell="B79" sqref="B79:H85"/>
    </sheetView>
  </sheetViews>
  <sheetFormatPr baseColWidth="10" defaultColWidth="12" defaultRowHeight="10.199999999999999" x14ac:dyDescent="0.2"/>
  <cols>
    <col min="1" max="1" width="5.8554687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54" t="s">
        <v>134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60</v>
      </c>
      <c r="B2" s="60"/>
      <c r="C2" s="54" t="s">
        <v>66</v>
      </c>
      <c r="D2" s="55"/>
      <c r="E2" s="55"/>
      <c r="F2" s="55"/>
      <c r="G2" s="56"/>
      <c r="H2" s="57" t="s">
        <v>65</v>
      </c>
    </row>
    <row r="3" spans="1:8" ht="24.9" customHeight="1" x14ac:dyDescent="0.2">
      <c r="A3" s="61"/>
      <c r="B3" s="62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8" t="s">
        <v>67</v>
      </c>
      <c r="B5" s="7"/>
      <c r="C5" s="14">
        <f>SUM(C6:C12)</f>
        <v>9084021.7799999993</v>
      </c>
      <c r="D5" s="14">
        <f>SUM(D6:D12)</f>
        <v>595491.84000000008</v>
      </c>
      <c r="E5" s="14">
        <f>C5+D5</f>
        <v>9679513.6199999992</v>
      </c>
      <c r="F5" s="14">
        <f>SUM(F6:F12)</f>
        <v>6299417.0600000005</v>
      </c>
      <c r="G5" s="14">
        <f>SUM(G6:G12)</f>
        <v>6299417.0600000005</v>
      </c>
      <c r="H5" s="14">
        <f>E5-F5</f>
        <v>3380096.5599999987</v>
      </c>
    </row>
    <row r="6" spans="1:8" x14ac:dyDescent="0.2">
      <c r="A6" s="49">
        <v>1100</v>
      </c>
      <c r="B6" s="11" t="s">
        <v>76</v>
      </c>
      <c r="C6" s="15">
        <v>7163727.5999999996</v>
      </c>
      <c r="D6" s="15">
        <v>0</v>
      </c>
      <c r="E6" s="15">
        <f t="shared" ref="E6:E69" si="0">C6+D6</f>
        <v>7163727.5999999996</v>
      </c>
      <c r="F6" s="15">
        <v>5202774.16</v>
      </c>
      <c r="G6" s="15">
        <v>5202774.16</v>
      </c>
      <c r="H6" s="15">
        <f t="shared" ref="H6:H69" si="1">E6-F6</f>
        <v>1960953.4399999995</v>
      </c>
    </row>
    <row r="7" spans="1:8" x14ac:dyDescent="0.2">
      <c r="A7" s="49">
        <v>1200</v>
      </c>
      <c r="B7" s="11" t="s">
        <v>77</v>
      </c>
      <c r="C7" s="15">
        <v>50600</v>
      </c>
      <c r="D7" s="15">
        <v>0</v>
      </c>
      <c r="E7" s="15">
        <f t="shared" si="0"/>
        <v>50600</v>
      </c>
      <c r="F7" s="15">
        <v>0</v>
      </c>
      <c r="G7" s="15">
        <v>0</v>
      </c>
      <c r="H7" s="15">
        <f t="shared" si="1"/>
        <v>50600</v>
      </c>
    </row>
    <row r="8" spans="1:8" x14ac:dyDescent="0.2">
      <c r="A8" s="49">
        <v>1300</v>
      </c>
      <c r="B8" s="11" t="s">
        <v>78</v>
      </c>
      <c r="C8" s="15">
        <v>1666021.73</v>
      </c>
      <c r="D8" s="15">
        <v>156000</v>
      </c>
      <c r="E8" s="15">
        <f t="shared" si="0"/>
        <v>1822021.73</v>
      </c>
      <c r="F8" s="15">
        <v>700869.86</v>
      </c>
      <c r="G8" s="15">
        <v>700869.86</v>
      </c>
      <c r="H8" s="15">
        <f t="shared" si="1"/>
        <v>1121151.8700000001</v>
      </c>
    </row>
    <row r="9" spans="1:8" x14ac:dyDescent="0.2">
      <c r="A9" s="49">
        <v>1400</v>
      </c>
      <c r="B9" s="11" t="s">
        <v>35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9">
        <v>1500</v>
      </c>
      <c r="B10" s="11" t="s">
        <v>79</v>
      </c>
      <c r="C10" s="15">
        <v>200000</v>
      </c>
      <c r="D10" s="15">
        <v>439491.84000000003</v>
      </c>
      <c r="E10" s="15">
        <f t="shared" si="0"/>
        <v>639491.84000000008</v>
      </c>
      <c r="F10" s="15">
        <v>395773.04</v>
      </c>
      <c r="G10" s="15">
        <v>395773.04</v>
      </c>
      <c r="H10" s="15">
        <f t="shared" si="1"/>
        <v>243718.8000000001</v>
      </c>
    </row>
    <row r="11" spans="1:8" x14ac:dyDescent="0.2">
      <c r="A11" s="49">
        <v>1600</v>
      </c>
      <c r="B11" s="11" t="s">
        <v>36</v>
      </c>
      <c r="C11" s="15">
        <v>3672.45</v>
      </c>
      <c r="D11" s="15">
        <v>0</v>
      </c>
      <c r="E11" s="15">
        <f t="shared" si="0"/>
        <v>3672.45</v>
      </c>
      <c r="F11" s="15">
        <v>0</v>
      </c>
      <c r="G11" s="15">
        <v>0</v>
      </c>
      <c r="H11" s="15">
        <f t="shared" si="1"/>
        <v>3672.45</v>
      </c>
    </row>
    <row r="12" spans="1:8" x14ac:dyDescent="0.2">
      <c r="A12" s="49">
        <v>1700</v>
      </c>
      <c r="B12" s="11" t="s">
        <v>80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68</v>
      </c>
      <c r="B13" s="7"/>
      <c r="C13" s="15">
        <f>SUM(C14:C22)</f>
        <v>1276759.8999999999</v>
      </c>
      <c r="D13" s="15">
        <f>SUM(D14:D22)</f>
        <v>-92386.28</v>
      </c>
      <c r="E13" s="15">
        <f t="shared" si="0"/>
        <v>1184373.6199999999</v>
      </c>
      <c r="F13" s="15">
        <f>SUM(F14:F22)</f>
        <v>678595.80999999994</v>
      </c>
      <c r="G13" s="15">
        <f>SUM(G14:G22)</f>
        <v>678595.80999999994</v>
      </c>
      <c r="H13" s="15">
        <f t="shared" si="1"/>
        <v>505777.80999999994</v>
      </c>
    </row>
    <row r="14" spans="1:8" x14ac:dyDescent="0.2">
      <c r="A14" s="49">
        <v>2100</v>
      </c>
      <c r="B14" s="11" t="s">
        <v>81</v>
      </c>
      <c r="C14" s="15">
        <v>323300</v>
      </c>
      <c r="D14" s="15">
        <v>78657.11</v>
      </c>
      <c r="E14" s="15">
        <f t="shared" si="0"/>
        <v>401957.11</v>
      </c>
      <c r="F14" s="15">
        <v>252041.52</v>
      </c>
      <c r="G14" s="15">
        <v>252041.52</v>
      </c>
      <c r="H14" s="15">
        <f t="shared" si="1"/>
        <v>149915.59</v>
      </c>
    </row>
    <row r="15" spans="1:8" x14ac:dyDescent="0.2">
      <c r="A15" s="49">
        <v>2200</v>
      </c>
      <c r="B15" s="11" t="s">
        <v>82</v>
      </c>
      <c r="C15" s="15">
        <v>47798.9</v>
      </c>
      <c r="D15" s="15">
        <v>7390</v>
      </c>
      <c r="E15" s="15">
        <f t="shared" si="0"/>
        <v>55188.9</v>
      </c>
      <c r="F15" s="15">
        <v>42025.35</v>
      </c>
      <c r="G15" s="15">
        <v>42025.35</v>
      </c>
      <c r="H15" s="15">
        <f t="shared" si="1"/>
        <v>13163.550000000003</v>
      </c>
    </row>
    <row r="16" spans="1:8" x14ac:dyDescent="0.2">
      <c r="A16" s="49">
        <v>2300</v>
      </c>
      <c r="B16" s="11" t="s">
        <v>83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84</v>
      </c>
      <c r="C17" s="15">
        <v>6000</v>
      </c>
      <c r="D17" s="15">
        <v>0</v>
      </c>
      <c r="E17" s="15">
        <f t="shared" si="0"/>
        <v>6000</v>
      </c>
      <c r="F17" s="15">
        <v>1620</v>
      </c>
      <c r="G17" s="15">
        <v>1620</v>
      </c>
      <c r="H17" s="15">
        <f t="shared" si="1"/>
        <v>4380</v>
      </c>
    </row>
    <row r="18" spans="1:8" x14ac:dyDescent="0.2">
      <c r="A18" s="49">
        <v>2500</v>
      </c>
      <c r="B18" s="11" t="s">
        <v>85</v>
      </c>
      <c r="C18" s="15">
        <v>73000</v>
      </c>
      <c r="D18" s="15">
        <v>-13417.39</v>
      </c>
      <c r="E18" s="15">
        <f t="shared" si="0"/>
        <v>59582.61</v>
      </c>
      <c r="F18" s="15">
        <v>35765.300000000003</v>
      </c>
      <c r="G18" s="15">
        <v>35765.300000000003</v>
      </c>
      <c r="H18" s="15">
        <f t="shared" si="1"/>
        <v>23817.309999999998</v>
      </c>
    </row>
    <row r="19" spans="1:8" x14ac:dyDescent="0.2">
      <c r="A19" s="49">
        <v>2600</v>
      </c>
      <c r="B19" s="11" t="s">
        <v>86</v>
      </c>
      <c r="C19" s="15">
        <v>597985</v>
      </c>
      <c r="D19" s="15">
        <v>-137566</v>
      </c>
      <c r="E19" s="15">
        <f t="shared" si="0"/>
        <v>460419</v>
      </c>
      <c r="F19" s="15">
        <v>214333.99</v>
      </c>
      <c r="G19" s="15">
        <v>214333.99</v>
      </c>
      <c r="H19" s="15">
        <f t="shared" si="1"/>
        <v>246085.01</v>
      </c>
    </row>
    <row r="20" spans="1:8" x14ac:dyDescent="0.2">
      <c r="A20" s="49">
        <v>2700</v>
      </c>
      <c r="B20" s="11" t="s">
        <v>87</v>
      </c>
      <c r="C20" s="15">
        <v>85000</v>
      </c>
      <c r="D20" s="15">
        <v>0</v>
      </c>
      <c r="E20" s="15">
        <f t="shared" si="0"/>
        <v>85000</v>
      </c>
      <c r="F20" s="15">
        <v>82012</v>
      </c>
      <c r="G20" s="15">
        <v>82012</v>
      </c>
      <c r="H20" s="15">
        <f t="shared" si="1"/>
        <v>2988</v>
      </c>
    </row>
    <row r="21" spans="1:8" x14ac:dyDescent="0.2">
      <c r="A21" s="49">
        <v>2800</v>
      </c>
      <c r="B21" s="11" t="s">
        <v>88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89</v>
      </c>
      <c r="C22" s="15">
        <v>143676</v>
      </c>
      <c r="D22" s="15">
        <v>-27450</v>
      </c>
      <c r="E22" s="15">
        <f t="shared" si="0"/>
        <v>116226</v>
      </c>
      <c r="F22" s="15">
        <v>50797.65</v>
      </c>
      <c r="G22" s="15">
        <v>50797.65</v>
      </c>
      <c r="H22" s="15">
        <f t="shared" si="1"/>
        <v>65428.35</v>
      </c>
    </row>
    <row r="23" spans="1:8" x14ac:dyDescent="0.2">
      <c r="A23" s="48" t="s">
        <v>69</v>
      </c>
      <c r="B23" s="7"/>
      <c r="C23" s="15">
        <f>SUM(C24:C32)</f>
        <v>1158813.27</v>
      </c>
      <c r="D23" s="15">
        <f>SUM(D24:D32)</f>
        <v>885932.19000000006</v>
      </c>
      <c r="E23" s="15">
        <f t="shared" si="0"/>
        <v>2044745.46</v>
      </c>
      <c r="F23" s="15">
        <f>SUM(F24:F32)</f>
        <v>816467.35000000009</v>
      </c>
      <c r="G23" s="15">
        <f>SUM(G24:G32)</f>
        <v>816467.35000000009</v>
      </c>
      <c r="H23" s="15">
        <f t="shared" si="1"/>
        <v>1228278.1099999999</v>
      </c>
    </row>
    <row r="24" spans="1:8" x14ac:dyDescent="0.2">
      <c r="A24" s="49">
        <v>3100</v>
      </c>
      <c r="B24" s="11" t="s">
        <v>90</v>
      </c>
      <c r="C24" s="15">
        <v>249066</v>
      </c>
      <c r="D24" s="15">
        <v>-7000</v>
      </c>
      <c r="E24" s="15">
        <f t="shared" si="0"/>
        <v>242066</v>
      </c>
      <c r="F24" s="15">
        <v>160894.29999999999</v>
      </c>
      <c r="G24" s="15">
        <v>160894.29999999999</v>
      </c>
      <c r="H24" s="15">
        <f t="shared" si="1"/>
        <v>81171.700000000012</v>
      </c>
    </row>
    <row r="25" spans="1:8" x14ac:dyDescent="0.2">
      <c r="A25" s="49">
        <v>3200</v>
      </c>
      <c r="B25" s="11" t="s">
        <v>91</v>
      </c>
      <c r="C25" s="15">
        <v>30000</v>
      </c>
      <c r="D25" s="15">
        <v>0</v>
      </c>
      <c r="E25" s="15">
        <f t="shared" si="0"/>
        <v>30000</v>
      </c>
      <c r="F25" s="15">
        <v>18560</v>
      </c>
      <c r="G25" s="15">
        <v>18560</v>
      </c>
      <c r="H25" s="15">
        <f t="shared" si="1"/>
        <v>11440</v>
      </c>
    </row>
    <row r="26" spans="1:8" x14ac:dyDescent="0.2">
      <c r="A26" s="49">
        <v>3300</v>
      </c>
      <c r="B26" s="11" t="s">
        <v>92</v>
      </c>
      <c r="C26" s="15">
        <v>5000</v>
      </c>
      <c r="D26" s="15">
        <v>0</v>
      </c>
      <c r="E26" s="15">
        <f t="shared" si="0"/>
        <v>5000</v>
      </c>
      <c r="F26" s="15">
        <v>1587</v>
      </c>
      <c r="G26" s="15">
        <v>1587</v>
      </c>
      <c r="H26" s="15">
        <f t="shared" si="1"/>
        <v>3413</v>
      </c>
    </row>
    <row r="27" spans="1:8" x14ac:dyDescent="0.2">
      <c r="A27" s="49">
        <v>3400</v>
      </c>
      <c r="B27" s="11" t="s">
        <v>93</v>
      </c>
      <c r="C27" s="15">
        <v>185659</v>
      </c>
      <c r="D27" s="15">
        <v>8336.36</v>
      </c>
      <c r="E27" s="15">
        <f t="shared" si="0"/>
        <v>193995.36</v>
      </c>
      <c r="F27" s="15">
        <v>174017.38</v>
      </c>
      <c r="G27" s="15">
        <v>174017.38</v>
      </c>
      <c r="H27" s="15">
        <f t="shared" si="1"/>
        <v>19977.979999999981</v>
      </c>
    </row>
    <row r="28" spans="1:8" x14ac:dyDescent="0.2">
      <c r="A28" s="49">
        <v>3500</v>
      </c>
      <c r="B28" s="11" t="s">
        <v>94</v>
      </c>
      <c r="C28" s="15">
        <v>276511.21999999997</v>
      </c>
      <c r="D28" s="15">
        <v>794670.3</v>
      </c>
      <c r="E28" s="15">
        <f t="shared" si="0"/>
        <v>1071181.52</v>
      </c>
      <c r="F28" s="15">
        <v>251107.12</v>
      </c>
      <c r="G28" s="15">
        <v>251107.12</v>
      </c>
      <c r="H28" s="15">
        <f t="shared" si="1"/>
        <v>820074.4</v>
      </c>
    </row>
    <row r="29" spans="1:8" x14ac:dyDescent="0.2">
      <c r="A29" s="49">
        <v>3600</v>
      </c>
      <c r="B29" s="11" t="s">
        <v>95</v>
      </c>
      <c r="C29" s="15">
        <v>14214.63</v>
      </c>
      <c r="D29" s="15">
        <v>57977.91</v>
      </c>
      <c r="E29" s="15">
        <f t="shared" si="0"/>
        <v>72192.540000000008</v>
      </c>
      <c r="F29" s="15">
        <v>16530</v>
      </c>
      <c r="G29" s="15">
        <v>16530</v>
      </c>
      <c r="H29" s="15">
        <f t="shared" si="1"/>
        <v>55662.540000000008</v>
      </c>
    </row>
    <row r="30" spans="1:8" x14ac:dyDescent="0.2">
      <c r="A30" s="49">
        <v>3700</v>
      </c>
      <c r="B30" s="11" t="s">
        <v>96</v>
      </c>
      <c r="C30" s="15">
        <v>11122</v>
      </c>
      <c r="D30" s="15">
        <v>2365.62</v>
      </c>
      <c r="E30" s="15">
        <f t="shared" si="0"/>
        <v>13487.619999999999</v>
      </c>
      <c r="F30" s="15">
        <v>4645.17</v>
      </c>
      <c r="G30" s="15">
        <v>4645.17</v>
      </c>
      <c r="H30" s="15">
        <f t="shared" si="1"/>
        <v>8842.4499999999989</v>
      </c>
    </row>
    <row r="31" spans="1:8" x14ac:dyDescent="0.2">
      <c r="A31" s="49">
        <v>3800</v>
      </c>
      <c r="B31" s="11" t="s">
        <v>97</v>
      </c>
      <c r="C31" s="15">
        <v>143667.34</v>
      </c>
      <c r="D31" s="15">
        <v>29582</v>
      </c>
      <c r="E31" s="15">
        <f t="shared" si="0"/>
        <v>173249.34</v>
      </c>
      <c r="F31" s="15">
        <v>47292.38</v>
      </c>
      <c r="G31" s="15">
        <v>47292.38</v>
      </c>
      <c r="H31" s="15">
        <f t="shared" si="1"/>
        <v>125956.95999999999</v>
      </c>
    </row>
    <row r="32" spans="1:8" x14ac:dyDescent="0.2">
      <c r="A32" s="49">
        <v>3900</v>
      </c>
      <c r="B32" s="11" t="s">
        <v>19</v>
      </c>
      <c r="C32" s="15">
        <v>243573.08</v>
      </c>
      <c r="D32" s="15">
        <v>0</v>
      </c>
      <c r="E32" s="15">
        <f t="shared" si="0"/>
        <v>243573.08</v>
      </c>
      <c r="F32" s="15">
        <v>141834</v>
      </c>
      <c r="G32" s="15">
        <v>141834</v>
      </c>
      <c r="H32" s="15">
        <f t="shared" si="1"/>
        <v>101739.07999999999</v>
      </c>
    </row>
    <row r="33" spans="1:8" x14ac:dyDescent="0.2">
      <c r="A33" s="48" t="s">
        <v>70</v>
      </c>
      <c r="B33" s="7"/>
      <c r="C33" s="15">
        <f>SUM(C34:C42)</f>
        <v>226000</v>
      </c>
      <c r="D33" s="15">
        <f>SUM(D34:D42)</f>
        <v>34990</v>
      </c>
      <c r="E33" s="15">
        <f t="shared" si="0"/>
        <v>260990</v>
      </c>
      <c r="F33" s="15">
        <f>SUM(F34:F42)</f>
        <v>155835.32</v>
      </c>
      <c r="G33" s="15">
        <f>SUM(G34:G42)</f>
        <v>155835.32</v>
      </c>
      <c r="H33" s="15">
        <f t="shared" si="1"/>
        <v>105154.68</v>
      </c>
    </row>
    <row r="34" spans="1:8" x14ac:dyDescent="0.2">
      <c r="A34" s="49">
        <v>4100</v>
      </c>
      <c r="B34" s="11" t="s">
        <v>98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99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100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101</v>
      </c>
      <c r="C37" s="15">
        <v>226000</v>
      </c>
      <c r="D37" s="15">
        <v>34990</v>
      </c>
      <c r="E37" s="15">
        <f t="shared" si="0"/>
        <v>260990</v>
      </c>
      <c r="F37" s="15">
        <v>155835.32</v>
      </c>
      <c r="G37" s="15">
        <v>155835.32</v>
      </c>
      <c r="H37" s="15">
        <f t="shared" si="1"/>
        <v>105154.68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102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103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104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71</v>
      </c>
      <c r="B43" s="7"/>
      <c r="C43" s="15">
        <f>SUM(C44:C52)</f>
        <v>37999.910000000003</v>
      </c>
      <c r="D43" s="15">
        <f>SUM(D44:D52)</f>
        <v>8874.39</v>
      </c>
      <c r="E43" s="15">
        <f t="shared" si="0"/>
        <v>46874.3</v>
      </c>
      <c r="F43" s="15">
        <f>SUM(F44:F52)</f>
        <v>12754.3</v>
      </c>
      <c r="G43" s="15">
        <f>SUM(G44:G52)</f>
        <v>12754.3</v>
      </c>
      <c r="H43" s="15">
        <f t="shared" si="1"/>
        <v>34120</v>
      </c>
    </row>
    <row r="44" spans="1:8" x14ac:dyDescent="0.2">
      <c r="A44" s="49">
        <v>5100</v>
      </c>
      <c r="B44" s="11" t="s">
        <v>105</v>
      </c>
      <c r="C44" s="15">
        <v>25499.91</v>
      </c>
      <c r="D44" s="15">
        <v>21374.39</v>
      </c>
      <c r="E44" s="15">
        <f t="shared" si="0"/>
        <v>46874.3</v>
      </c>
      <c r="F44" s="15">
        <v>12754.3</v>
      </c>
      <c r="G44" s="15">
        <v>12754.3</v>
      </c>
      <c r="H44" s="15">
        <f t="shared" si="1"/>
        <v>34120</v>
      </c>
    </row>
    <row r="45" spans="1:8" x14ac:dyDescent="0.2">
      <c r="A45" s="49">
        <v>5200</v>
      </c>
      <c r="B45" s="11" t="s">
        <v>106</v>
      </c>
      <c r="C45" s="15">
        <v>12500</v>
      </c>
      <c r="D45" s="15">
        <v>-12500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107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108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109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110</v>
      </c>
      <c r="C49" s="15">
        <v>0</v>
      </c>
      <c r="D49" s="15">
        <v>0</v>
      </c>
      <c r="E49" s="15">
        <f t="shared" si="0"/>
        <v>0</v>
      </c>
      <c r="F49" s="15">
        <v>0</v>
      </c>
      <c r="G49" s="15">
        <v>0</v>
      </c>
      <c r="H49" s="15">
        <f t="shared" si="1"/>
        <v>0</v>
      </c>
    </row>
    <row r="50" spans="1:8" x14ac:dyDescent="0.2">
      <c r="A50" s="49">
        <v>5700</v>
      </c>
      <c r="B50" s="11" t="s">
        <v>111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112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113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72</v>
      </c>
      <c r="B53" s="7"/>
      <c r="C53" s="15">
        <f>SUM(C54:C56)</f>
        <v>0</v>
      </c>
      <c r="D53" s="15">
        <f>SUM(D54:D56)</f>
        <v>0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49">
        <v>6100</v>
      </c>
      <c r="B54" s="11" t="s">
        <v>114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115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116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73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117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118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119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120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121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122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123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74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75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124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125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126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127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128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129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130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59</v>
      </c>
      <c r="C77" s="17">
        <f t="shared" ref="C77:H77" si="4">SUM(C5+C13+C23+C33+C43+C53+C57+C65+C69)</f>
        <v>11783594.859999999</v>
      </c>
      <c r="D77" s="17">
        <f t="shared" si="4"/>
        <v>1432902.14</v>
      </c>
      <c r="E77" s="17">
        <f t="shared" si="4"/>
        <v>13216497</v>
      </c>
      <c r="F77" s="17">
        <f t="shared" si="4"/>
        <v>7963069.8400000008</v>
      </c>
      <c r="G77" s="17">
        <f t="shared" si="4"/>
        <v>7963069.8400000008</v>
      </c>
      <c r="H77" s="17">
        <f t="shared" si="4"/>
        <v>5253427.1599999983</v>
      </c>
    </row>
    <row r="79" spans="1:8" x14ac:dyDescent="0.2">
      <c r="B79" s="37" t="s">
        <v>141</v>
      </c>
      <c r="C79" s="37"/>
      <c r="D79" s="37"/>
      <c r="E79" s="37"/>
      <c r="F79" s="37"/>
      <c r="G79" s="37"/>
      <c r="H79" s="37"/>
    </row>
    <row r="80" spans="1:8" x14ac:dyDescent="0.2">
      <c r="B80" s="37"/>
      <c r="C80" s="37"/>
      <c r="D80" s="37"/>
      <c r="E80" s="37"/>
      <c r="F80" s="37"/>
      <c r="G80" s="37"/>
      <c r="H80" s="37"/>
    </row>
    <row r="81" spans="2:8" x14ac:dyDescent="0.2">
      <c r="B81" s="3"/>
      <c r="C81" s="3"/>
      <c r="D81" s="3"/>
      <c r="E81" s="3"/>
      <c r="F81" s="3"/>
      <c r="G81" s="3"/>
      <c r="H81" s="3"/>
    </row>
    <row r="82" spans="2:8" x14ac:dyDescent="0.2">
      <c r="B82" s="3"/>
      <c r="C82" s="3"/>
      <c r="D82" s="3"/>
      <c r="E82" s="3"/>
      <c r="F82" s="3"/>
      <c r="G82" s="3"/>
      <c r="H82" s="3"/>
    </row>
    <row r="83" spans="2:8" x14ac:dyDescent="0.2">
      <c r="B83" s="53" t="s">
        <v>142</v>
      </c>
      <c r="C83" s="3"/>
      <c r="D83" s="3"/>
      <c r="E83" s="3"/>
      <c r="F83" s="65" t="s">
        <v>142</v>
      </c>
      <c r="G83" s="65"/>
      <c r="H83" s="65"/>
    </row>
    <row r="84" spans="2:8" x14ac:dyDescent="0.2">
      <c r="B84" s="53" t="s">
        <v>143</v>
      </c>
      <c r="C84" s="3"/>
      <c r="D84" s="3"/>
      <c r="E84" s="3"/>
      <c r="F84" s="65" t="s">
        <v>144</v>
      </c>
      <c r="G84" s="65"/>
      <c r="H84" s="65"/>
    </row>
    <row r="85" spans="2:8" x14ac:dyDescent="0.2">
      <c r="B85" s="53" t="s">
        <v>145</v>
      </c>
      <c r="C85" s="3"/>
      <c r="D85" s="3"/>
      <c r="E85" s="3"/>
      <c r="F85" s="65" t="s">
        <v>146</v>
      </c>
      <c r="G85" s="65"/>
      <c r="H85" s="65"/>
    </row>
  </sheetData>
  <sheetProtection formatCells="0" formatColumns="0" formatRows="0" autoFilter="0"/>
  <mergeCells count="7">
    <mergeCell ref="F84:H84"/>
    <mergeCell ref="F85:H85"/>
    <mergeCell ref="A1:H1"/>
    <mergeCell ref="C2:G2"/>
    <mergeCell ref="H2:H3"/>
    <mergeCell ref="A2:B4"/>
    <mergeCell ref="F83:H83"/>
  </mergeCells>
  <printOptions horizontalCentered="1"/>
  <pageMargins left="0.70866141732283472" right="0.70866141732283472" top="0.74803149606299213" bottom="0.74803149606299213" header="0.31496062992125984" footer="0.31496062992125984"/>
  <pageSetup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zoomScaleNormal="100" workbookViewId="0">
      <selection activeCell="B17" sqref="B17:H23"/>
    </sheetView>
  </sheetViews>
  <sheetFormatPr baseColWidth="10" defaultColWidth="12" defaultRowHeight="10.199999999999999" x14ac:dyDescent="0.2"/>
  <cols>
    <col min="1" max="1" width="2.8554687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54" t="s">
        <v>135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60</v>
      </c>
      <c r="B2" s="60"/>
      <c r="C2" s="54" t="s">
        <v>66</v>
      </c>
      <c r="D2" s="55"/>
      <c r="E2" s="55"/>
      <c r="F2" s="55"/>
      <c r="G2" s="56"/>
      <c r="H2" s="57" t="s">
        <v>65</v>
      </c>
    </row>
    <row r="3" spans="1:8" ht="24.9" customHeight="1" x14ac:dyDescent="0.2">
      <c r="A3" s="61"/>
      <c r="B3" s="62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11745594.949999999</v>
      </c>
      <c r="D6" s="50">
        <v>1424027.75</v>
      </c>
      <c r="E6" s="50">
        <f>C6+D6</f>
        <v>13169622.699999999</v>
      </c>
      <c r="F6" s="50">
        <v>7950315.54</v>
      </c>
      <c r="G6" s="50">
        <v>7950315.54</v>
      </c>
      <c r="H6" s="50">
        <f>E6-F6</f>
        <v>5219307.1599999992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37999.910000000003</v>
      </c>
      <c r="D8" s="50">
        <v>8874.39</v>
      </c>
      <c r="E8" s="50">
        <f>C8+D8</f>
        <v>46874.3</v>
      </c>
      <c r="F8" s="50">
        <v>12754.3</v>
      </c>
      <c r="G8" s="50">
        <v>12754.3</v>
      </c>
      <c r="H8" s="50">
        <f>E8-F8</f>
        <v>34120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59</v>
      </c>
      <c r="C16" s="17">
        <f>SUM(C6+C8+C10+C12+C14)</f>
        <v>11783594.859999999</v>
      </c>
      <c r="D16" s="17">
        <f>SUM(D6+D8+D10+D12+D14)</f>
        <v>1432902.14</v>
      </c>
      <c r="E16" s="17">
        <f>SUM(E6+E8+E10+E12+E14)</f>
        <v>13216497</v>
      </c>
      <c r="F16" s="17">
        <f t="shared" ref="F16:H16" si="0">SUM(F6+F8+F10+F12+F14)</f>
        <v>7963069.8399999999</v>
      </c>
      <c r="G16" s="17">
        <f t="shared" si="0"/>
        <v>7963069.8399999999</v>
      </c>
      <c r="H16" s="17">
        <f t="shared" si="0"/>
        <v>5253427.1599999992</v>
      </c>
    </row>
    <row r="17" spans="2:8" x14ac:dyDescent="0.2">
      <c r="B17" s="37" t="s">
        <v>141</v>
      </c>
      <c r="C17" s="37"/>
      <c r="D17" s="37"/>
      <c r="E17" s="37"/>
      <c r="F17" s="37"/>
      <c r="G17" s="37"/>
      <c r="H17" s="37"/>
    </row>
    <row r="18" spans="2:8" x14ac:dyDescent="0.2">
      <c r="B18" s="37"/>
      <c r="C18" s="37"/>
      <c r="D18" s="37"/>
      <c r="E18" s="37"/>
      <c r="F18" s="37"/>
      <c r="G18" s="37"/>
      <c r="H18" s="37"/>
    </row>
    <row r="19" spans="2:8" x14ac:dyDescent="0.2">
      <c r="B19" s="3"/>
      <c r="C19" s="3"/>
      <c r="D19" s="3"/>
      <c r="E19" s="3"/>
      <c r="F19" s="3"/>
      <c r="G19" s="3"/>
      <c r="H19" s="3"/>
    </row>
    <row r="20" spans="2:8" x14ac:dyDescent="0.2">
      <c r="B20" s="3"/>
      <c r="C20" s="3"/>
      <c r="D20" s="3"/>
      <c r="E20" s="3"/>
      <c r="F20" s="3"/>
      <c r="G20" s="3"/>
      <c r="H20" s="3"/>
    </row>
    <row r="21" spans="2:8" x14ac:dyDescent="0.2">
      <c r="B21" s="53" t="s">
        <v>142</v>
      </c>
      <c r="C21" s="3"/>
      <c r="D21" s="3"/>
      <c r="E21" s="3"/>
      <c r="F21" s="65" t="s">
        <v>142</v>
      </c>
      <c r="G21" s="65"/>
      <c r="H21" s="65"/>
    </row>
    <row r="22" spans="2:8" x14ac:dyDescent="0.2">
      <c r="B22" s="53" t="s">
        <v>143</v>
      </c>
      <c r="C22" s="3"/>
      <c r="D22" s="3"/>
      <c r="E22" s="3"/>
      <c r="F22" s="65" t="s">
        <v>144</v>
      </c>
      <c r="G22" s="65"/>
      <c r="H22" s="65"/>
    </row>
    <row r="23" spans="2:8" x14ac:dyDescent="0.2">
      <c r="B23" s="53" t="s">
        <v>145</v>
      </c>
      <c r="C23" s="3"/>
      <c r="D23" s="3"/>
      <c r="E23" s="3"/>
      <c r="F23" s="65" t="s">
        <v>146</v>
      </c>
      <c r="G23" s="65"/>
      <c r="H23" s="65"/>
    </row>
  </sheetData>
  <sheetProtection formatCells="0" formatColumns="0" formatRows="0" autoFilter="0"/>
  <mergeCells count="7">
    <mergeCell ref="F22:H22"/>
    <mergeCell ref="F23:H23"/>
    <mergeCell ref="A1:H1"/>
    <mergeCell ref="C2:G2"/>
    <mergeCell ref="H2:H3"/>
    <mergeCell ref="A2:B4"/>
    <mergeCell ref="F21:H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GridLines="0" workbookViewId="0">
      <selection sqref="A1:H60"/>
    </sheetView>
  </sheetViews>
  <sheetFormatPr baseColWidth="10" defaultColWidth="12" defaultRowHeight="10.199999999999999" x14ac:dyDescent="0.2"/>
  <cols>
    <col min="1" max="1" width="2.85546875" style="1" customWidth="1"/>
    <col min="2" max="2" width="60.85546875" style="1" customWidth="1"/>
    <col min="3" max="8" width="18.28515625" style="1" customWidth="1"/>
    <col min="9" max="16384" width="12" style="1"/>
  </cols>
  <sheetData>
    <row r="1" spans="1:8" ht="45" customHeight="1" x14ac:dyDescent="0.2">
      <c r="A1" s="54" t="s">
        <v>137</v>
      </c>
      <c r="B1" s="55"/>
      <c r="C1" s="55"/>
      <c r="D1" s="55"/>
      <c r="E1" s="55"/>
      <c r="F1" s="55"/>
      <c r="G1" s="55"/>
      <c r="H1" s="56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9" t="s">
        <v>60</v>
      </c>
      <c r="B3" s="60"/>
      <c r="C3" s="54" t="s">
        <v>66</v>
      </c>
      <c r="D3" s="55"/>
      <c r="E3" s="55"/>
      <c r="F3" s="55"/>
      <c r="G3" s="56"/>
      <c r="H3" s="57" t="s">
        <v>65</v>
      </c>
    </row>
    <row r="4" spans="1:8" ht="24.9" customHeight="1" x14ac:dyDescent="0.2">
      <c r="A4" s="61"/>
      <c r="B4" s="62"/>
      <c r="C4" s="9" t="s">
        <v>61</v>
      </c>
      <c r="D4" s="9" t="s">
        <v>131</v>
      </c>
      <c r="E4" s="9" t="s">
        <v>62</v>
      </c>
      <c r="F4" s="9" t="s">
        <v>63</v>
      </c>
      <c r="G4" s="9" t="s">
        <v>64</v>
      </c>
      <c r="H4" s="58"/>
    </row>
    <row r="5" spans="1:8" x14ac:dyDescent="0.2">
      <c r="A5" s="63"/>
      <c r="B5" s="64"/>
      <c r="C5" s="10">
        <v>1</v>
      </c>
      <c r="D5" s="10">
        <v>2</v>
      </c>
      <c r="E5" s="10" t="s">
        <v>132</v>
      </c>
      <c r="F5" s="10">
        <v>4</v>
      </c>
      <c r="G5" s="10">
        <v>5</v>
      </c>
      <c r="H5" s="10" t="s">
        <v>133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136</v>
      </c>
      <c r="B7" s="22"/>
      <c r="C7" s="15">
        <v>11783594.859999999</v>
      </c>
      <c r="D7" s="15">
        <v>1432902.14</v>
      </c>
      <c r="E7" s="15">
        <f>C7+D7</f>
        <v>13216497</v>
      </c>
      <c r="F7" s="15">
        <v>7963069.8399999999</v>
      </c>
      <c r="G7" s="15">
        <v>7963069.8399999999</v>
      </c>
      <c r="H7" s="15">
        <f>E7-F7</f>
        <v>5253427.16</v>
      </c>
    </row>
    <row r="8" spans="1:8" x14ac:dyDescent="0.2">
      <c r="A8" s="4" t="s">
        <v>53</v>
      </c>
      <c r="B8" s="22"/>
      <c r="C8" s="15">
        <v>0</v>
      </c>
      <c r="D8" s="15">
        <v>0</v>
      </c>
      <c r="E8" s="15">
        <f t="shared" ref="E8:E13" si="0">C8+D8</f>
        <v>0</v>
      </c>
      <c r="F8" s="15">
        <v>0</v>
      </c>
      <c r="G8" s="15">
        <v>0</v>
      </c>
      <c r="H8" s="15">
        <f t="shared" ref="H8:H13" si="1">E8-F8</f>
        <v>0</v>
      </c>
    </row>
    <row r="9" spans="1:8" x14ac:dyDescent="0.2">
      <c r="A9" s="4" t="s">
        <v>54</v>
      </c>
      <c r="B9" s="22"/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" t="s">
        <v>55</v>
      </c>
      <c r="B10" s="22"/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4" t="s">
        <v>56</v>
      </c>
      <c r="B11" s="22"/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" t="s">
        <v>57</v>
      </c>
      <c r="B12" s="22"/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" t="s">
        <v>58</v>
      </c>
      <c r="B13" s="22"/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4"/>
      <c r="B14" s="22"/>
      <c r="C14" s="15"/>
      <c r="D14" s="15"/>
      <c r="E14" s="15"/>
      <c r="F14" s="15"/>
      <c r="G14" s="15"/>
      <c r="H14" s="15"/>
    </row>
    <row r="15" spans="1:8" x14ac:dyDescent="0.2">
      <c r="A15" s="4"/>
      <c r="B15" s="25"/>
      <c r="C15" s="16"/>
      <c r="D15" s="16"/>
      <c r="E15" s="16"/>
      <c r="F15" s="16"/>
      <c r="G15" s="16"/>
      <c r="H15" s="16"/>
    </row>
    <row r="16" spans="1:8" x14ac:dyDescent="0.2">
      <c r="A16" s="26"/>
      <c r="B16" s="47" t="s">
        <v>59</v>
      </c>
      <c r="C16" s="23">
        <f t="shared" ref="C16:H16" si="2">SUM(C7:C15)</f>
        <v>11783594.859999999</v>
      </c>
      <c r="D16" s="23">
        <f t="shared" si="2"/>
        <v>1432902.14</v>
      </c>
      <c r="E16" s="23">
        <f t="shared" si="2"/>
        <v>13216497</v>
      </c>
      <c r="F16" s="23">
        <f t="shared" si="2"/>
        <v>7963069.8399999999</v>
      </c>
      <c r="G16" s="23">
        <f t="shared" si="2"/>
        <v>7963069.8399999999</v>
      </c>
      <c r="H16" s="23">
        <f t="shared" si="2"/>
        <v>5253427.16</v>
      </c>
    </row>
    <row r="19" spans="1:8" ht="45" customHeight="1" x14ac:dyDescent="0.2">
      <c r="A19" s="54" t="s">
        <v>138</v>
      </c>
      <c r="B19" s="55"/>
      <c r="C19" s="55"/>
      <c r="D19" s="55"/>
      <c r="E19" s="55"/>
      <c r="F19" s="55"/>
      <c r="G19" s="55"/>
      <c r="H19" s="56"/>
    </row>
    <row r="21" spans="1:8" x14ac:dyDescent="0.2">
      <c r="A21" s="59" t="s">
        <v>60</v>
      </c>
      <c r="B21" s="60"/>
      <c r="C21" s="54" t="s">
        <v>66</v>
      </c>
      <c r="D21" s="55"/>
      <c r="E21" s="55"/>
      <c r="F21" s="55"/>
      <c r="G21" s="56"/>
      <c r="H21" s="57" t="s">
        <v>65</v>
      </c>
    </row>
    <row r="22" spans="1:8" ht="20.399999999999999" x14ac:dyDescent="0.2">
      <c r="A22" s="61"/>
      <c r="B22" s="62"/>
      <c r="C22" s="9" t="s">
        <v>61</v>
      </c>
      <c r="D22" s="9" t="s">
        <v>131</v>
      </c>
      <c r="E22" s="9" t="s">
        <v>62</v>
      </c>
      <c r="F22" s="9" t="s">
        <v>63</v>
      </c>
      <c r="G22" s="9" t="s">
        <v>64</v>
      </c>
      <c r="H22" s="58"/>
    </row>
    <row r="23" spans="1:8" x14ac:dyDescent="0.2">
      <c r="A23" s="63"/>
      <c r="B23" s="64"/>
      <c r="C23" s="10">
        <v>1</v>
      </c>
      <c r="D23" s="10">
        <v>2</v>
      </c>
      <c r="E23" s="10" t="s">
        <v>132</v>
      </c>
      <c r="F23" s="10">
        <v>4</v>
      </c>
      <c r="G23" s="10">
        <v>5</v>
      </c>
      <c r="H23" s="10" t="s">
        <v>133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4" t="s">
        <v>8</v>
      </c>
      <c r="B25" s="2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8" x14ac:dyDescent="0.2">
      <c r="A26" s="4" t="s">
        <v>9</v>
      </c>
      <c r="B26" s="2"/>
      <c r="C26" s="34">
        <v>0</v>
      </c>
      <c r="D26" s="34">
        <v>0</v>
      </c>
      <c r="E26" s="34">
        <f t="shared" ref="E26:E28" si="3">C26+D26</f>
        <v>0</v>
      </c>
      <c r="F26" s="34">
        <v>0</v>
      </c>
      <c r="G26" s="34">
        <v>0</v>
      </c>
      <c r="H26" s="34">
        <f t="shared" ref="H26:H28" si="4">E26-F26</f>
        <v>0</v>
      </c>
    </row>
    <row r="27" spans="1:8" x14ac:dyDescent="0.2">
      <c r="A27" s="4" t="s">
        <v>10</v>
      </c>
      <c r="B27" s="2"/>
      <c r="C27" s="34">
        <v>0</v>
      </c>
      <c r="D27" s="34">
        <v>0</v>
      </c>
      <c r="E27" s="34">
        <f t="shared" si="3"/>
        <v>0</v>
      </c>
      <c r="F27" s="34">
        <v>0</v>
      </c>
      <c r="G27" s="34">
        <v>0</v>
      </c>
      <c r="H27" s="34">
        <f t="shared" si="4"/>
        <v>0</v>
      </c>
    </row>
    <row r="28" spans="1:8" x14ac:dyDescent="0.2">
      <c r="A28" s="4" t="s">
        <v>11</v>
      </c>
      <c r="B28" s="2"/>
      <c r="C28" s="34">
        <v>0</v>
      </c>
      <c r="D28" s="34">
        <v>0</v>
      </c>
      <c r="E28" s="34">
        <f t="shared" si="3"/>
        <v>0</v>
      </c>
      <c r="F28" s="34">
        <v>0</v>
      </c>
      <c r="G28" s="34">
        <v>0</v>
      </c>
      <c r="H28" s="34">
        <f t="shared" si="4"/>
        <v>0</v>
      </c>
    </row>
    <row r="29" spans="1:8" x14ac:dyDescent="0.2">
      <c r="A29" s="4"/>
      <c r="B29" s="2"/>
      <c r="C29" s="35"/>
      <c r="D29" s="35"/>
      <c r="E29" s="35"/>
      <c r="F29" s="35"/>
      <c r="G29" s="35"/>
      <c r="H29" s="35"/>
    </row>
    <row r="30" spans="1:8" x14ac:dyDescent="0.2">
      <c r="A30" s="26"/>
      <c r="B30" s="47" t="s">
        <v>59</v>
      </c>
      <c r="C30" s="23">
        <f>SUM(C25:C29)</f>
        <v>0</v>
      </c>
      <c r="D30" s="23">
        <f>SUM(D25:D29)</f>
        <v>0</v>
      </c>
      <c r="E30" s="23">
        <f>SUM(E25:E28)</f>
        <v>0</v>
      </c>
      <c r="F30" s="23">
        <f>SUM(F25:F28)</f>
        <v>0</v>
      </c>
      <c r="G30" s="23">
        <f>SUM(G25:G28)</f>
        <v>0</v>
      </c>
      <c r="H30" s="23">
        <f>SUM(H25:H28)</f>
        <v>0</v>
      </c>
    </row>
    <row r="33" spans="1:8" ht="45" customHeight="1" x14ac:dyDescent="0.2">
      <c r="A33" s="54" t="s">
        <v>139</v>
      </c>
      <c r="B33" s="55"/>
      <c r="C33" s="55"/>
      <c r="D33" s="55"/>
      <c r="E33" s="55"/>
      <c r="F33" s="55"/>
      <c r="G33" s="55"/>
      <c r="H33" s="56"/>
    </row>
    <row r="34" spans="1:8" x14ac:dyDescent="0.2">
      <c r="A34" s="59" t="s">
        <v>60</v>
      </c>
      <c r="B34" s="60"/>
      <c r="C34" s="54" t="s">
        <v>66</v>
      </c>
      <c r="D34" s="55"/>
      <c r="E34" s="55"/>
      <c r="F34" s="55"/>
      <c r="G34" s="56"/>
      <c r="H34" s="57" t="s">
        <v>65</v>
      </c>
    </row>
    <row r="35" spans="1:8" ht="20.399999999999999" x14ac:dyDescent="0.2">
      <c r="A35" s="61"/>
      <c r="B35" s="62"/>
      <c r="C35" s="9" t="s">
        <v>61</v>
      </c>
      <c r="D35" s="9" t="s">
        <v>131</v>
      </c>
      <c r="E35" s="9" t="s">
        <v>62</v>
      </c>
      <c r="F35" s="9" t="s">
        <v>63</v>
      </c>
      <c r="G35" s="9" t="s">
        <v>64</v>
      </c>
      <c r="H35" s="58"/>
    </row>
    <row r="36" spans="1:8" x14ac:dyDescent="0.2">
      <c r="A36" s="63"/>
      <c r="B36" s="64"/>
      <c r="C36" s="10">
        <v>1</v>
      </c>
      <c r="D36" s="10">
        <v>2</v>
      </c>
      <c r="E36" s="10" t="s">
        <v>132</v>
      </c>
      <c r="F36" s="10">
        <v>4</v>
      </c>
      <c r="G36" s="10">
        <v>5</v>
      </c>
      <c r="H36" s="10" t="s">
        <v>133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0.399999999999999" x14ac:dyDescent="0.2">
      <c r="A38" s="4"/>
      <c r="B38" s="31" t="s">
        <v>13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>E38-F38</f>
        <v>0</v>
      </c>
    </row>
    <row r="39" spans="1:8" x14ac:dyDescent="0.2">
      <c r="A39" s="4"/>
      <c r="B39" s="31"/>
      <c r="C39" s="34"/>
      <c r="D39" s="34"/>
      <c r="E39" s="34"/>
      <c r="F39" s="34"/>
      <c r="G39" s="34"/>
      <c r="H39" s="34"/>
    </row>
    <row r="40" spans="1:8" x14ac:dyDescent="0.2">
      <c r="A40" s="4"/>
      <c r="B40" s="31" t="s">
        <v>12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ht="20.399999999999999" x14ac:dyDescent="0.2">
      <c r="A42" s="4"/>
      <c r="B42" s="31" t="s">
        <v>14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0.399999999999999" x14ac:dyDescent="0.2">
      <c r="A44" s="4"/>
      <c r="B44" s="31" t="s">
        <v>26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0.399999999999999" x14ac:dyDescent="0.2">
      <c r="A46" s="4"/>
      <c r="B46" s="31" t="s">
        <v>27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0.399999999999999" x14ac:dyDescent="0.2">
      <c r="A48" s="4"/>
      <c r="B48" s="31" t="s">
        <v>34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0.399999999999999" x14ac:dyDescent="0.2">
      <c r="A50" s="4"/>
      <c r="B50" s="31" t="s">
        <v>15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7" t="s">
        <v>59</v>
      </c>
      <c r="C52" s="23">
        <f t="shared" ref="C52:H52" si="5">SUM(C38:C50)</f>
        <v>0</v>
      </c>
      <c r="D52" s="23">
        <f t="shared" si="5"/>
        <v>0</v>
      </c>
      <c r="E52" s="23">
        <f t="shared" si="5"/>
        <v>0</v>
      </c>
      <c r="F52" s="23">
        <f t="shared" si="5"/>
        <v>0</v>
      </c>
      <c r="G52" s="23">
        <f t="shared" si="5"/>
        <v>0</v>
      </c>
      <c r="H52" s="23">
        <f t="shared" si="5"/>
        <v>0</v>
      </c>
    </row>
    <row r="54" spans="1:8" x14ac:dyDescent="0.2">
      <c r="B54" s="37" t="s">
        <v>141</v>
      </c>
      <c r="C54" s="37"/>
      <c r="D54" s="37"/>
      <c r="E54" s="37"/>
      <c r="F54" s="37"/>
      <c r="G54" s="37"/>
      <c r="H54" s="37"/>
    </row>
    <row r="55" spans="1:8" x14ac:dyDescent="0.2">
      <c r="B55" s="37"/>
      <c r="C55" s="37"/>
      <c r="D55" s="37"/>
      <c r="E55" s="37"/>
      <c r="F55" s="37"/>
      <c r="G55" s="37"/>
      <c r="H55" s="37"/>
    </row>
    <row r="56" spans="1:8" x14ac:dyDescent="0.2">
      <c r="B56" s="3"/>
      <c r="C56" s="3"/>
      <c r="D56" s="3"/>
      <c r="E56" s="3"/>
      <c r="F56" s="3"/>
      <c r="G56" s="3"/>
      <c r="H56" s="3"/>
    </row>
    <row r="57" spans="1:8" x14ac:dyDescent="0.2">
      <c r="B57" s="3"/>
      <c r="C57" s="3"/>
      <c r="D57" s="3"/>
      <c r="E57" s="3"/>
      <c r="F57" s="3"/>
      <c r="G57" s="3"/>
      <c r="H57" s="3"/>
    </row>
    <row r="58" spans="1:8" x14ac:dyDescent="0.2">
      <c r="B58" s="53" t="s">
        <v>142</v>
      </c>
      <c r="C58" s="3"/>
      <c r="D58" s="3"/>
      <c r="E58" s="3"/>
      <c r="F58" s="65" t="s">
        <v>142</v>
      </c>
      <c r="G58" s="65"/>
      <c r="H58" s="65"/>
    </row>
    <row r="59" spans="1:8" x14ac:dyDescent="0.2">
      <c r="B59" s="53" t="s">
        <v>143</v>
      </c>
      <c r="C59" s="3"/>
      <c r="D59" s="3"/>
      <c r="E59" s="3"/>
      <c r="F59" s="65" t="s">
        <v>144</v>
      </c>
      <c r="G59" s="65"/>
      <c r="H59" s="65"/>
    </row>
    <row r="60" spans="1:8" x14ac:dyDescent="0.2">
      <c r="B60" s="53" t="s">
        <v>145</v>
      </c>
      <c r="C60" s="3"/>
      <c r="D60" s="3"/>
      <c r="E60" s="3"/>
      <c r="F60" s="65" t="s">
        <v>146</v>
      </c>
      <c r="G60" s="65"/>
      <c r="H60" s="65"/>
    </row>
  </sheetData>
  <sheetProtection formatCells="0" formatColumns="0" formatRows="0" insertRows="0" deleteRows="0" autoFilter="0"/>
  <mergeCells count="15">
    <mergeCell ref="F58:H58"/>
    <mergeCell ref="F59:H59"/>
    <mergeCell ref="F60:H60"/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tabSelected="1" topLeftCell="A13" workbookViewId="0">
      <selection activeCell="B44" sqref="B44:H50"/>
    </sheetView>
  </sheetViews>
  <sheetFormatPr baseColWidth="10" defaultColWidth="12" defaultRowHeight="10.199999999999999" x14ac:dyDescent="0.2"/>
  <cols>
    <col min="1" max="1" width="4.85546875" style="3" customWidth="1"/>
    <col min="2" max="2" width="65.85546875" style="3" customWidth="1"/>
    <col min="3" max="8" width="18.28515625" style="3" customWidth="1"/>
    <col min="9" max="16384" width="12" style="3"/>
  </cols>
  <sheetData>
    <row r="1" spans="1:8" ht="50.1" customHeight="1" x14ac:dyDescent="0.2">
      <c r="A1" s="54" t="s">
        <v>140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60</v>
      </c>
      <c r="B2" s="60"/>
      <c r="C2" s="54" t="s">
        <v>66</v>
      </c>
      <c r="D2" s="55"/>
      <c r="E2" s="55"/>
      <c r="F2" s="55"/>
      <c r="G2" s="56"/>
      <c r="H2" s="57" t="s">
        <v>65</v>
      </c>
    </row>
    <row r="3" spans="1:8" ht="24.9" customHeight="1" x14ac:dyDescent="0.2">
      <c r="A3" s="61"/>
      <c r="B3" s="62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4612806.4400000004</v>
      </c>
      <c r="D6" s="15">
        <f t="shared" si="0"/>
        <v>1533875.46</v>
      </c>
      <c r="E6" s="15">
        <f t="shared" si="0"/>
        <v>6146681.9000000004</v>
      </c>
      <c r="F6" s="15">
        <f t="shared" si="0"/>
        <v>3522857.18</v>
      </c>
      <c r="G6" s="15">
        <f t="shared" si="0"/>
        <v>3522857.18</v>
      </c>
      <c r="H6" s="15">
        <f t="shared" si="0"/>
        <v>2623824.7200000002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4612806.4400000004</v>
      </c>
      <c r="D11" s="15">
        <v>1533875.46</v>
      </c>
      <c r="E11" s="15">
        <f t="shared" si="1"/>
        <v>6146681.9000000004</v>
      </c>
      <c r="F11" s="15">
        <v>3522857.18</v>
      </c>
      <c r="G11" s="15">
        <v>3522857.18</v>
      </c>
      <c r="H11" s="15">
        <f t="shared" si="2"/>
        <v>2623824.7200000002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7170788.4199999999</v>
      </c>
      <c r="D16" s="15">
        <f t="shared" si="3"/>
        <v>-100973.32</v>
      </c>
      <c r="E16" s="15">
        <f t="shared" si="3"/>
        <v>7069815.0999999996</v>
      </c>
      <c r="F16" s="15">
        <f t="shared" si="3"/>
        <v>4440212.66</v>
      </c>
      <c r="G16" s="15">
        <f t="shared" si="3"/>
        <v>4440212.66</v>
      </c>
      <c r="H16" s="15">
        <f t="shared" si="3"/>
        <v>2629602.44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628410.61</v>
      </c>
      <c r="D18" s="15">
        <v>-109900</v>
      </c>
      <c r="E18" s="15">
        <f t="shared" ref="E18:E23" si="5">C18+D18</f>
        <v>518510.61</v>
      </c>
      <c r="F18" s="15">
        <v>316379.5</v>
      </c>
      <c r="G18" s="15">
        <v>316379.5</v>
      </c>
      <c r="H18" s="15">
        <f t="shared" si="4"/>
        <v>202131.11</v>
      </c>
    </row>
    <row r="19" spans="1:8" x14ac:dyDescent="0.2">
      <c r="A19" s="38"/>
      <c r="B19" s="42" t="s">
        <v>21</v>
      </c>
      <c r="C19" s="15">
        <v>1304251.1200000001</v>
      </c>
      <c r="D19" s="15">
        <v>-10000</v>
      </c>
      <c r="E19" s="15">
        <f t="shared" si="5"/>
        <v>1294251.1200000001</v>
      </c>
      <c r="F19" s="15">
        <v>793106.95</v>
      </c>
      <c r="G19" s="15">
        <v>793106.95</v>
      </c>
      <c r="H19" s="15">
        <f t="shared" si="4"/>
        <v>501144.17000000016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4877373.04</v>
      </c>
      <c r="D22" s="15">
        <v>18926.68</v>
      </c>
      <c r="E22" s="15">
        <f t="shared" si="5"/>
        <v>4896299.72</v>
      </c>
      <c r="F22" s="15">
        <v>3103113.77</v>
      </c>
      <c r="G22" s="15">
        <v>3103113.77</v>
      </c>
      <c r="H22" s="15">
        <f t="shared" si="4"/>
        <v>1793185.9499999997</v>
      </c>
    </row>
    <row r="23" spans="1:8" x14ac:dyDescent="0.2">
      <c r="A23" s="38"/>
      <c r="B23" s="42" t="s">
        <v>4</v>
      </c>
      <c r="C23" s="15">
        <v>360753.65</v>
      </c>
      <c r="D23" s="15">
        <v>0</v>
      </c>
      <c r="E23" s="15">
        <f t="shared" si="5"/>
        <v>360753.65</v>
      </c>
      <c r="F23" s="15">
        <v>227612.44</v>
      </c>
      <c r="G23" s="15">
        <v>227612.44</v>
      </c>
      <c r="H23" s="15">
        <f t="shared" si="4"/>
        <v>133141.21000000002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0.399999999999999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59</v>
      </c>
      <c r="C42" s="23">
        <f t="shared" ref="C42:H42" si="12">SUM(C36+C25+C16+C6)</f>
        <v>11783594.859999999</v>
      </c>
      <c r="D42" s="23">
        <f t="shared" si="12"/>
        <v>1432902.14</v>
      </c>
      <c r="E42" s="23">
        <f t="shared" si="12"/>
        <v>13216497</v>
      </c>
      <c r="F42" s="23">
        <f t="shared" si="12"/>
        <v>7963069.8399999999</v>
      </c>
      <c r="G42" s="23">
        <f t="shared" si="12"/>
        <v>7963069.8399999999</v>
      </c>
      <c r="H42" s="23">
        <f t="shared" si="12"/>
        <v>5253427.16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 t="s">
        <v>141</v>
      </c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  <row r="48" spans="1:8" x14ac:dyDescent="0.2">
      <c r="B48" s="52" t="s">
        <v>142</v>
      </c>
      <c r="F48" s="65" t="s">
        <v>142</v>
      </c>
      <c r="G48" s="65"/>
      <c r="H48" s="65"/>
    </row>
    <row r="49" spans="2:8" x14ac:dyDescent="0.2">
      <c r="B49" s="52" t="s">
        <v>143</v>
      </c>
      <c r="F49" s="65" t="s">
        <v>144</v>
      </c>
      <c r="G49" s="65"/>
      <c r="H49" s="65"/>
    </row>
    <row r="50" spans="2:8" x14ac:dyDescent="0.2">
      <c r="B50" s="52" t="s">
        <v>145</v>
      </c>
      <c r="F50" s="65" t="s">
        <v>146</v>
      </c>
      <c r="G50" s="65"/>
      <c r="H50" s="65"/>
    </row>
  </sheetData>
  <sheetProtection formatCells="0" formatColumns="0" formatRows="0" autoFilter="0"/>
  <mergeCells count="7">
    <mergeCell ref="F49:H49"/>
    <mergeCell ref="F50:H50"/>
    <mergeCell ref="A1:H1"/>
    <mergeCell ref="A2:B4"/>
    <mergeCell ref="C2:G2"/>
    <mergeCell ref="H2:H3"/>
    <mergeCell ref="F48:H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COG</vt:lpstr>
      <vt:lpstr>CTG</vt:lpstr>
      <vt:lpstr>CA</vt:lpstr>
      <vt:lpstr>CFG</vt:lpstr>
      <vt:lpstr>CA!Área_de_impresión</vt:lpstr>
      <vt:lpstr>COG!Área_de_impresión</vt:lpstr>
      <vt:lpstr>CTG!Área_de_impresión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2022-10-21T19:48:20Z</cp:lastPrinted>
  <dcterms:created xsi:type="dcterms:W3CDTF">2014-02-10T03:37:14Z</dcterms:created>
  <dcterms:modified xsi:type="dcterms:W3CDTF">2022-10-21T19:49:51Z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